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DESONERACAO" hidden="1">IF(OR(Import.Desoneracao="DESONERADO",Import.Desoneracao="SIM"),"SIM","NÃO")</definedName>
    <definedName name="Import.DescLote" hidden="1">[1]DADOS!$F$17</definedName>
    <definedName name="Import.Desoneracao" hidden="1">OFFSET([1]DADOS!$G$18,0,-1)</definedName>
    <definedName name="Import.Município" hidden="1">[1]DADOS!$F$6</definedName>
    <definedName name="Import.RespOrçamento" hidden="1">[1]DADOS!$F$22:$F$24</definedName>
    <definedName name="ORÇAMENTO.BancoRef" hidden="1">Plan1!#REF!</definedName>
    <definedName name="ORÇAMENTO.CustoUnitario" hidden="1">ROUND(Plan1!$R1,15-13*Plan1!$AC$12)</definedName>
    <definedName name="ORÇAMENTO.PrecoUnitarioLicitado" hidden="1">Plan1!$AI1</definedName>
    <definedName name="REFERENCIA.Descricao" hidden="1">IF(ISNUMBER(Plan1!$AC1),OFFSET(INDIRECT(ORÇAMENTO.BancoRef),Plan1!$AC1-1,3,1),Plan1!$AC1)</definedName>
    <definedName name="REFERENCIA.Desonerado" hidden="1">IF(ISNUMBER(Plan1!$AC1),VALUE(OFFSET(INDIRECT(ORÇAMENTO.BancoRef),Plan1!$AC1-1,5,1)),0)</definedName>
    <definedName name="REFERENCIA.NaoDesonerado" hidden="1">IF(ISNUMBER(Plan1!$AC1),VALUE(OFFSET(INDIRECT(ORÇAMENTO.BancoRef),Plan1!$AC1-1,6,1)),0)</definedName>
    <definedName name="REFERENCIA.Unidade" hidden="1">IF(ISNUMBER(Plan1!$AC1),OFFSET(INDIRECT(ORÇAMENTO.BancoRef),Plan1!$AC1-1,4,1),"-")</definedName>
    <definedName name="SomaAgrup" hidden="1">SUMIF(OFFSET(Plan1!#REF!,1,0,Plan1!$D1),"S",OFFSET(Plan1!A1,1,0,Plan1!$D1))</definedName>
    <definedName name="TIPOORCAMENTO" hidden="1">IF(VALUE([1]MENU!$O$3)=2,"Licitado","Proposto")</definedName>
    <definedName name="VTOTAL1" hidden="1">ROUND(Plan1!$Q1*Plan1!$T1,15-13*Plan1!$AC$15)</definedName>
  </definedNames>
  <calcPr calcId="145621"/>
</workbook>
</file>

<file path=xl/calcChain.xml><?xml version="1.0" encoding="utf-8"?>
<calcChain xmlns="http://schemas.openxmlformats.org/spreadsheetml/2006/main">
  <c r="Q10" i="1" l="1"/>
  <c r="U16" i="1" l="1"/>
  <c r="U19" i="1" s="1"/>
  <c r="G59" i="1" l="1" a="1"/>
  <c r="G60" i="1" s="1"/>
  <c r="D57" i="1"/>
  <c r="G59" i="1" l="1"/>
</calcChain>
</file>

<file path=xl/sharedStrings.xml><?xml version="1.0" encoding="utf-8"?>
<sst xmlns="http://schemas.openxmlformats.org/spreadsheetml/2006/main" count="200" uniqueCount="133">
  <si>
    <t>SINAPI</t>
  </si>
  <si>
    <t>SERVIÇOS INICIAIS</t>
  </si>
  <si>
    <t>CANTEIRO DE OBRAS</t>
  </si>
  <si>
    <t>74209/001</t>
  </si>
  <si>
    <t>98459</t>
  </si>
  <si>
    <t>SETOP</t>
  </si>
  <si>
    <t>ED-50139</t>
  </si>
  <si>
    <t>ED-50144</t>
  </si>
  <si>
    <t>ED-50145</t>
  </si>
  <si>
    <t>ED-50155</t>
  </si>
  <si>
    <t>ED-50137</t>
  </si>
  <si>
    <t>ED-50150</t>
  </si>
  <si>
    <t>ED-50151</t>
  </si>
  <si>
    <t>DEMOLIÇÕES E REMOÇÕES</t>
  </si>
  <si>
    <t>ED-48435</t>
  </si>
  <si>
    <t>ED-48443</t>
  </si>
  <si>
    <t>ED-48455</t>
  </si>
  <si>
    <t>ED-48511</t>
  </si>
  <si>
    <t>ED-48480</t>
  </si>
  <si>
    <t>FECHAMENTOS</t>
  </si>
  <si>
    <t>FECHAMENTO EM TELA GALVANIZADA</t>
  </si>
  <si>
    <t>73787/001</t>
  </si>
  <si>
    <t>ED-49746</t>
  </si>
  <si>
    <t>DRENAGEM PLUVIAL</t>
  </si>
  <si>
    <t>ED-48670</t>
  </si>
  <si>
    <t>ED-51108</t>
  </si>
  <si>
    <t>ED-48549</t>
  </si>
  <si>
    <t>REVESTIMENTO</t>
  </si>
  <si>
    <t>REVESTIMENTOS</t>
  </si>
  <si>
    <t>ED-50730</t>
  </si>
  <si>
    <t>PAVIMENTAÇÃO</t>
  </si>
  <si>
    <t>PAVIMENTAÇÃO EM BLOCOS INTERTRAVADOS DE CONCRETO</t>
  </si>
  <si>
    <t>ED-50419</t>
  </si>
  <si>
    <t>94290</t>
  </si>
  <si>
    <t>ED-51140</t>
  </si>
  <si>
    <t>PAISAGISMO</t>
  </si>
  <si>
    <t>ED-50435</t>
  </si>
  <si>
    <t>ED-50449</t>
  </si>
  <si>
    <t>ED-50432</t>
  </si>
  <si>
    <t>ENTORNO UPA</t>
  </si>
  <si>
    <t>1.</t>
  </si>
  <si>
    <t>-</t>
  </si>
  <si>
    <t>1.1.</t>
  </si>
  <si>
    <t>1.1.1.</t>
  </si>
  <si>
    <t>PLACA DE OBRA EM CHAPA DE ACO GALVANIZADO</t>
  </si>
  <si>
    <t>M2</t>
  </si>
  <si>
    <t>1.1.2.</t>
  </si>
  <si>
    <t>TAPUME COM TELHA METÁLICA. AF_05/2018</t>
  </si>
  <si>
    <t>1.1.3.</t>
  </si>
  <si>
    <t>CONTAINER (6,0X2,3X2,5M) COM ISOLAMENTO TÉRMICO - ESCRITÓRIO COM AR CONDICIONADO E SANITÁRIO COMPLETO</t>
  </si>
  <si>
    <t>MÊS</t>
  </si>
  <si>
    <t>1.1.4.</t>
  </si>
  <si>
    <t>CONTAINER (6,0X2,3X2,5M) COM ISOLAMENTO TÉRMICO - REFEITÓRIO COMPLETO</t>
  </si>
  <si>
    <t>1.1.5.</t>
  </si>
  <si>
    <t>CONTAINER (6,0X2,3X2,5M) COM ISOLAMENTO TÉRMICO - DEPÓSITO E FERRAMENTARIA COM LAVATÓRIO</t>
  </si>
  <si>
    <t>1.1.6.</t>
  </si>
  <si>
    <t>BANHEIRO QUÍMICO 110 X 120 X 230 CM COM MANUTENÇÃO</t>
  </si>
  <si>
    <t>1.1.7.</t>
  </si>
  <si>
    <t>MOBILIZAÇÃO E DESMOBILIZAÇÃO DE CONTAINER, INCLUSIVE INSTALAÇÃO E TRANSPORTE COM CAMINHÃO GUINDAUTO (MUNCK)</t>
  </si>
  <si>
    <t>UN</t>
  </si>
  <si>
    <t>1.1.8.</t>
  </si>
  <si>
    <t>LIGAÇÃO PREDIAL DE ÁGUA 1/2" CAVALETE SIMPLES - COPASA</t>
  </si>
  <si>
    <t>U</t>
  </si>
  <si>
    <t>1.1.9.</t>
  </si>
  <si>
    <t>LIGAÇÃO PROVISÓRIA DE LUZ E FORÇA-PADRÃO PROVISÓRIO 30KVA</t>
  </si>
  <si>
    <t>1.2.</t>
  </si>
  <si>
    <t>1.2.1.</t>
  </si>
  <si>
    <t>DEMOLIÇÃO DE ALVENARIA DE TIJOLO E BLOCO SEM APROVEITAMENTO DO MATERIAL, INCLUSIVE AFASTAMENTO</t>
  </si>
  <si>
    <t>M3</t>
  </si>
  <si>
    <t>1.2.2.</t>
  </si>
  <si>
    <t>DEMOLIÇÃO DE CONCRETO ARMADO - COM EQUIPAMENTO ELÉTRICO, INCLUSIVE AFASTAMENTO</t>
  </si>
  <si>
    <t>1.2.3.</t>
  </si>
  <si>
    <t>DEMOLIÇÃO DE ENGRADAMENTO DE TELHA TIPO CALHA DE FIBROCIMENTO, INCLUSIVE EMPILHAMENTO</t>
  </si>
  <si>
    <t>1.2.4.</t>
  </si>
  <si>
    <t>REMOÇÃO DE TELHA ONDULADA DE FIBROCIMENTO, INCLUSIVE AFASTAMENTO E EMPILHAMENTO</t>
  </si>
  <si>
    <t>1.2.5.</t>
  </si>
  <si>
    <t>DEMOLIÇÃO DE PISO CERÂMICO OU LADRILHO HIDRÁULICO, INCLUSIVE AFASTAMENTO</t>
  </si>
  <si>
    <t>2.</t>
  </si>
  <si>
    <t>2.1.</t>
  </si>
  <si>
    <t>2.1.1.</t>
  </si>
  <si>
    <t>ALAMBRADO EM TUBOS DE ACO GALVANIZADO, COM COSTURA, DIN 2440, DIAMETRO 2", ALTURA 3M, FIXADOS A CADA 2M EM BLOCOS DE CONCRETO, COM TELA DE ARAME GALVANIZADO REVESTIDO COM PVC, FIO 12 BWG E MALHA 7,5X7,5CM</t>
  </si>
  <si>
    <t>2.1.2.</t>
  </si>
  <si>
    <t>PERFURAÇÃO DE ESTACA BROCA A TRADO MANUAL D = 150 MM</t>
  </si>
  <si>
    <t>M</t>
  </si>
  <si>
    <t>3.</t>
  </si>
  <si>
    <t>3.1.</t>
  </si>
  <si>
    <t>3.1.1.</t>
  </si>
  <si>
    <t>FORNECIMENTO E ASSENTAMENTO DE TUBO PVC RÍGIDO, DRENAGEM/PLUVIAL, PBV - SÉRIE NORMAL, DN 150 MM (6"), INCLUSIVE CONEXÕES</t>
  </si>
  <si>
    <t>3.1.2.</t>
  </si>
  <si>
    <t>ESCAVAÇÃO MANUAL DE VALAS 1,50 M &lt; H &lt;= 3,00 M</t>
  </si>
  <si>
    <t>3.1.3.</t>
  </si>
  <si>
    <t>BOCA DE LOBO SIMPLES (TIPO A - FERRO FUNDIDO), QUADRO, GRELHA E CANTONEIRA, INCLUSIVE ESCAVAÇÃO, REATERRO E BOTA-FORA</t>
  </si>
  <si>
    <t>4.</t>
  </si>
  <si>
    <t>4.1.</t>
  </si>
  <si>
    <t>4.1.1.</t>
  </si>
  <si>
    <t>CHAPISCO COM ARGAMASSA, TRAÇO 1:2:3 (CIMENTO, AREIA E PEDRISCO), APLICADO COM COLHER, ESP. 5MM, PREPARO MECÂNICO</t>
  </si>
  <si>
    <t>5.</t>
  </si>
  <si>
    <t>5.1.</t>
  </si>
  <si>
    <t>5.1.1.</t>
  </si>
  <si>
    <t>PISO DE CONCRETO PRÉ-MOLDADO INTERTRAVADO E = 10 CM - FCK = 35 MPA, INCLUINDO FORNECIMENTO E TRANSPORTE DE TODOS OS MATERIAIS, COLCHÃO DE ASSENTAMENTO E = 6 CM</t>
  </si>
  <si>
    <t>5.1.2.</t>
  </si>
  <si>
    <t>EXECUÇÃO DE SARJETA DE CONCRETO USINADO, MOLDADA  IN LOCO  EM TRECHO CURVO, 45 CM BASE X 10 CM ALTURA. AF_06/2016</t>
  </si>
  <si>
    <t>5.1.3.</t>
  </si>
  <si>
    <t>MEIO-FIO DE CONCRETO PRÉ-MOLDADO TIPO B - (12 X 18 X 45) CM, INCLUSIVE ESCAVAÇÃO E REATERRO</t>
  </si>
  <si>
    <t>6.</t>
  </si>
  <si>
    <t>6.1.</t>
  </si>
  <si>
    <t>6.1.1.</t>
  </si>
  <si>
    <t>PLANTIO DE GRAMA BATATAIS EM PLACAS, INCLUSIVE TERRA VEGETAL E CONSERVAÇÃO POR 30 DIAS</t>
  </si>
  <si>
    <t>6.1.2.</t>
  </si>
  <si>
    <t>FORNECIMENTO DE PALMEIRA ARECA LUTESCENS</t>
  </si>
  <si>
    <t>6.1.3.</t>
  </si>
  <si>
    <t>PLANTIO E PREPARO DE COVAS DE ÁRVORES H MÍN. = 1,80 M COM COVA 60 X 60 X 60 CM, EXCETO FORNECIMENTO DAS MUDAS</t>
  </si>
  <si>
    <t>PLANTIO DE GRAMA E ARVORES</t>
  </si>
  <si>
    <t>UND</t>
  </si>
  <si>
    <t>QTDE</t>
  </si>
  <si>
    <t>P UNIT</t>
  </si>
  <si>
    <t>Encargos sociais:</t>
  </si>
  <si>
    <t>Local</t>
  </si>
  <si>
    <t>Responsável Técnico</t>
  </si>
  <si>
    <t>Nome:</t>
  </si>
  <si>
    <t>DATA</t>
  </si>
  <si>
    <t>PREFEITURA MUNICIPAL DE POUSO ALEGRE</t>
  </si>
  <si>
    <t>SECRETARIA MUNICIPAL DE SAÚDE</t>
  </si>
  <si>
    <t>OBRA: CONSTRUÇÃO DA UPA 24 Horas</t>
  </si>
  <si>
    <t>POUSO ALEGRE-MG</t>
  </si>
  <si>
    <t>RUA DR. ANTÔNIO KREPP FILHO 30, 280-37550-050-CENTRO</t>
  </si>
  <si>
    <t>FONTE</t>
  </si>
  <si>
    <t>NÚMERO</t>
  </si>
  <si>
    <t>Data do  Orçamento:</t>
  </si>
  <si>
    <t xml:space="preserve">BDI: </t>
  </si>
  <si>
    <t>CREA:</t>
  </si>
  <si>
    <t>P UNIT S/ BDI</t>
  </si>
  <si>
    <t>Foram utilizadas as Planilhas SETOP e SINAPI vigentes em Novembro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</si>
</sst>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General;General"/>
    <numFmt numFmtId="166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</cellStyleXfs>
  <cellXfs count="101">
    <xf numFmtId="0" fontId="0" fillId="0" borderId="0" xfId="0"/>
    <xf numFmtId="0" fontId="0" fillId="0" borderId="0" xfId="0" applyNumberFormat="1" applyFont="1" applyFill="1" applyBorder="1" applyAlignment="1">
      <alignment horizontal="center" vertical="center" wrapText="1" shrinkToFit="1"/>
    </xf>
    <xf numFmtId="164" fontId="0" fillId="0" borderId="0" xfId="1" applyNumberFormat="1" applyFont="1" applyFill="1" applyBorder="1" applyAlignment="1" applyProtection="1">
      <alignment vertical="center" shrinkToFit="1"/>
    </xf>
    <xf numFmtId="164" fontId="0" fillId="0" borderId="0" xfId="1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2" fillId="2" borderId="1" xfId="1" applyNumberFormat="1" applyFont="1" applyFill="1" applyBorder="1" applyAlignment="1" applyProtection="1">
      <alignment vertical="center" shrinkToFit="1"/>
    </xf>
    <xf numFmtId="164" fontId="0" fillId="2" borderId="1" xfId="1" applyNumberFormat="1" applyFont="1" applyFill="1" applyBorder="1" applyAlignment="1" applyProtection="1">
      <alignment horizontal="center" vertical="center" shrinkToFit="1"/>
    </xf>
    <xf numFmtId="164" fontId="2" fillId="2" borderId="2" xfId="1" applyNumberFormat="1" applyFont="1" applyFill="1" applyBorder="1" applyAlignment="1" applyProtection="1">
      <alignment vertical="center" shrinkToFit="1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Fill="1" applyBorder="1" applyAlignment="1" applyProtection="1">
      <alignment vertical="center" shrinkToFit="1"/>
    </xf>
    <xf numFmtId="164" fontId="0" fillId="0" borderId="1" xfId="1" applyNumberFormat="1" applyFont="1" applyFill="1" applyBorder="1" applyAlignment="1" applyProtection="1">
      <alignment vertical="center" shrinkToFit="1"/>
      <protection locked="0"/>
    </xf>
    <xf numFmtId="164" fontId="0" fillId="0" borderId="1" xfId="1" applyNumberFormat="1" applyFont="1" applyFill="1" applyBorder="1" applyAlignment="1" applyProtection="1">
      <alignment horizontal="center" vertical="center" shrinkToFit="1"/>
    </xf>
    <xf numFmtId="43" fontId="0" fillId="0" borderId="1" xfId="1" applyFont="1" applyFill="1" applyBorder="1" applyAlignment="1" applyProtection="1">
      <alignment vertical="center" wrapText="1"/>
      <protection locked="0"/>
    </xf>
    <xf numFmtId="0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3" applyNumberFormat="1" applyFont="1" applyFill="1" applyBorder="1" applyAlignment="1" applyProtection="1">
      <alignment vertical="top"/>
    </xf>
    <xf numFmtId="165" fontId="0" fillId="0" borderId="0" xfId="3" applyNumberFormat="1" applyFont="1" applyFill="1" applyBorder="1" applyAlignment="1" applyProtection="1"/>
    <xf numFmtId="0" fontId="0" fillId="0" borderId="0" xfId="3" applyFont="1" applyFill="1" applyBorder="1" applyAlignment="1" applyProtection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0" xfId="4" applyFont="1" applyFill="1" applyBorder="1" applyAlignment="1" applyProtection="1">
      <alignment horizontal="left" vertical="top"/>
    </xf>
    <xf numFmtId="0" fontId="0" fillId="0" borderId="3" xfId="0" applyFont="1" applyFill="1" applyBorder="1"/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shrinkToFit="1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vertical="center" shrinkToFit="1"/>
      <protection locked="0"/>
    </xf>
    <xf numFmtId="43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2" applyFont="1" applyFill="1" applyBorder="1" applyAlignment="1">
      <alignment horizontal="center" vertical="center"/>
    </xf>
    <xf numFmtId="0" fontId="6" fillId="0" borderId="5" xfId="3" applyFont="1" applyFill="1" applyBorder="1" applyAlignment="1" applyProtection="1">
      <alignment vertical="center"/>
    </xf>
    <xf numFmtId="0" fontId="0" fillId="0" borderId="5" xfId="0" applyFont="1" applyFill="1" applyBorder="1"/>
    <xf numFmtId="0" fontId="6" fillId="0" borderId="0" xfId="0" applyFont="1" applyFill="1" applyBorder="1"/>
    <xf numFmtId="0" fontId="2" fillId="2" borderId="2" xfId="0" applyNumberFormat="1" applyFont="1" applyFill="1" applyBorder="1" applyAlignment="1">
      <alignment vertical="center" wrapText="1" shrinkToFit="1"/>
    </xf>
    <xf numFmtId="0" fontId="0" fillId="2" borderId="1" xfId="0" applyFont="1" applyFill="1" applyBorder="1"/>
    <xf numFmtId="0" fontId="0" fillId="0" borderId="3" xfId="0" applyNumberFormat="1" applyFont="1" applyFill="1" applyBorder="1" applyAlignment="1">
      <alignment horizontal="center" vertical="center" wrapText="1" shrinkToFit="1"/>
    </xf>
    <xf numFmtId="0" fontId="2" fillId="2" borderId="4" xfId="0" applyNumberFormat="1" applyFont="1" applyFill="1" applyBorder="1" applyAlignment="1">
      <alignment horizontal="center" vertical="center" wrapText="1" shrinkToFit="1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4" xfId="1" applyNumberFormat="1" applyFont="1" applyFill="1" applyBorder="1" applyAlignment="1" applyProtection="1">
      <alignment horizontal="center" vertical="center" shrinkToFit="1"/>
    </xf>
    <xf numFmtId="0" fontId="0" fillId="0" borderId="13" xfId="0" applyNumberFormat="1" applyFont="1" applyFill="1" applyBorder="1" applyAlignment="1">
      <alignment horizontal="center" vertical="center" wrapText="1" shrinkToFit="1"/>
    </xf>
    <xf numFmtId="0" fontId="0" fillId="0" borderId="4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 applyProtection="1">
      <alignment horizontal="right" vertical="center" shrinkToFit="1"/>
    </xf>
    <xf numFmtId="164" fontId="0" fillId="0" borderId="1" xfId="1" applyNumberFormat="1" applyFont="1" applyFill="1" applyBorder="1" applyAlignment="1" applyProtection="1">
      <alignment horizontal="right" vertical="center" shrinkToFit="1"/>
      <protection locked="0"/>
    </xf>
    <xf numFmtId="43" fontId="0" fillId="0" borderId="1" xfId="1" applyFont="1" applyFill="1" applyBorder="1" applyAlignment="1" applyProtection="1">
      <alignment horizontal="right" vertical="center" wrapText="1"/>
      <protection locked="0"/>
    </xf>
    <xf numFmtId="164" fontId="2" fillId="2" borderId="1" xfId="1" applyNumberFormat="1" applyFont="1" applyFill="1" applyBorder="1" applyAlignment="1" applyProtection="1">
      <alignment horizontal="right" vertical="center" shrinkToFit="1"/>
    </xf>
    <xf numFmtId="43" fontId="2" fillId="2" borderId="1" xfId="1" applyFont="1" applyFill="1" applyBorder="1" applyAlignment="1" applyProtection="1">
      <alignment horizontal="right" vertical="center" wrapText="1"/>
      <protection locked="0"/>
    </xf>
    <xf numFmtId="164" fontId="1" fillId="0" borderId="1" xfId="1" applyNumberFormat="1" applyFont="1" applyFill="1" applyBorder="1" applyAlignment="1" applyProtection="1">
      <alignment horizontal="right" vertical="center" shrinkToFit="1"/>
    </xf>
    <xf numFmtId="43" fontId="1" fillId="0" borderId="1" xfId="1" applyFont="1" applyFill="1" applyBorder="1" applyAlignment="1" applyProtection="1">
      <alignment horizontal="right" vertical="center" wrapText="1"/>
      <protection locked="0"/>
    </xf>
    <xf numFmtId="164" fontId="2" fillId="0" borderId="1" xfId="1" applyNumberFormat="1" applyFont="1" applyFill="1" applyBorder="1" applyAlignment="1" applyProtection="1">
      <alignment horizontal="right" vertical="center" shrinkToFit="1"/>
    </xf>
    <xf numFmtId="0" fontId="0" fillId="0" borderId="1" xfId="0" applyFont="1" applyFill="1" applyBorder="1" applyAlignment="1">
      <alignment horizontal="right" vertical="center"/>
    </xf>
    <xf numFmtId="4" fontId="0" fillId="0" borderId="0" xfId="0" applyNumberFormat="1" applyFont="1" applyFill="1" applyBorder="1"/>
    <xf numFmtId="165" fontId="0" fillId="0" borderId="0" xfId="0" applyNumberFormat="1" applyFont="1" applyFill="1" applyBorder="1" applyAlignment="1" applyProtection="1">
      <alignment horizontal="left"/>
    </xf>
    <xf numFmtId="166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1" applyNumberFormat="1" applyFont="1" applyFill="1" applyBorder="1" applyAlignment="1" applyProtection="1">
      <alignment horizontal="center" vertical="center" shrinkToFit="1"/>
    </xf>
    <xf numFmtId="164" fontId="2" fillId="2" borderId="4" xfId="1" applyNumberFormat="1" applyFont="1" applyFill="1" applyBorder="1" applyAlignment="1" applyProtection="1">
      <alignment horizontal="center" vertical="center" shrinkToFit="1"/>
    </xf>
    <xf numFmtId="49" fontId="2" fillId="2" borderId="3" xfId="1" applyNumberFormat="1" applyFont="1" applyFill="1" applyBorder="1" applyAlignment="1" applyProtection="1">
      <alignment horizontal="center" vertical="center" wrapText="1" shrinkToFit="1"/>
    </xf>
    <xf numFmtId="49" fontId="2" fillId="2" borderId="4" xfId="1" applyNumberFormat="1" applyFont="1" applyFill="1" applyBorder="1" applyAlignment="1" applyProtection="1">
      <alignment horizontal="center" vertical="center" wrapText="1" shrinkToFit="1"/>
    </xf>
    <xf numFmtId="49" fontId="2" fillId="2" borderId="3" xfId="1" applyNumberFormat="1" applyFont="1" applyFill="1" applyBorder="1" applyAlignment="1" applyProtection="1">
      <alignment horizontal="center" vertical="center" shrinkToFit="1"/>
    </xf>
    <xf numFmtId="49" fontId="2" fillId="2" borderId="4" xfId="1" applyNumberFormat="1" applyFont="1" applyFill="1" applyBorder="1" applyAlignment="1" applyProtection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</cellXfs>
  <cellStyles count="5">
    <cellStyle name="Normal" xfId="0" builtinId="0"/>
    <cellStyle name="Normal 2" xfId="3"/>
    <cellStyle name="Normal 4" xfId="2"/>
    <cellStyle name="Normal_FICHA DE VERIFICAÇÃO PRELIMINAR - Plano R" xfId="4"/>
    <cellStyle name="Vírgula" xfId="1" builtinId="3"/>
  </cellStyles>
  <dxfs count="55"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152400</xdr:rowOff>
    </xdr:from>
    <xdr:to>
      <xdr:col>3</xdr:col>
      <xdr:colOff>711004</xdr:colOff>
      <xdr:row>5</xdr:row>
      <xdr:rowOff>9525</xdr:rowOff>
    </xdr:to>
    <xdr:pic>
      <xdr:nvPicPr>
        <xdr:cNvPr id="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342900"/>
          <a:ext cx="558604" cy="619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133350</xdr:colOff>
      <xdr:row>30</xdr:row>
      <xdr:rowOff>152400</xdr:rowOff>
    </xdr:from>
    <xdr:to>
      <xdr:col>3</xdr:col>
      <xdr:colOff>691954</xdr:colOff>
      <xdr:row>34</xdr:row>
      <xdr:rowOff>9525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581900"/>
          <a:ext cx="558604" cy="619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mpa-Prof/MEUS%20DOCUMENTOS/CAIXA%20FEDERAL_PLANILHAS/OR&#199;AMENTO%20ENTORNO%20UPA/OR&#199;AMENTO%20U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>
        <row r="6">
          <cell r="F6" t="str">
            <v>POUSO ALEGRE</v>
          </cell>
        </row>
        <row r="17">
          <cell r="F17" t="str">
            <v>ENTORNO UPA</v>
          </cell>
        </row>
        <row r="22">
          <cell r="F22" t="str">
            <v>NEY LOPES PROCÓPIO</v>
          </cell>
        </row>
        <row r="23">
          <cell r="F23" t="str">
            <v>2019/D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tabSelected="1" zoomScaleNormal="100" workbookViewId="0">
      <selection activeCell="B42" sqref="B42"/>
    </sheetView>
  </sheetViews>
  <sheetFormatPr defaultRowHeight="30" customHeight="1" x14ac:dyDescent="0.25"/>
  <cols>
    <col min="1" max="2" width="9.28515625" style="9" customWidth="1"/>
    <col min="3" max="3" width="3.85546875" style="9" customWidth="1"/>
    <col min="4" max="4" width="14.7109375" style="7" customWidth="1"/>
    <col min="5" max="5" width="60.7109375" style="8" customWidth="1"/>
    <col min="6" max="7" width="9.140625" style="9"/>
    <col min="8" max="8" width="9.140625" style="9" customWidth="1"/>
    <col min="9" max="9" width="9.140625" style="9"/>
    <col min="10" max="10" width="12" style="9" customWidth="1"/>
    <col min="11" max="13" width="9.140625" style="9"/>
    <col min="14" max="14" width="10.140625" style="9" bestFit="1" customWidth="1"/>
    <col min="15" max="19" width="9.140625" style="9"/>
    <col min="20" max="20" width="9.140625" style="66"/>
    <col min="21" max="21" width="10.140625" style="66" bestFit="1" customWidth="1"/>
    <col min="22" max="25" width="9.140625" style="66"/>
    <col min="26" max="16384" width="9.140625" style="9"/>
  </cols>
  <sheetData>
    <row r="1" spans="1:21" ht="15" customHeight="1" x14ac:dyDescent="0.25"/>
    <row r="2" spans="1:21" ht="14.1" customHeight="1" x14ac:dyDescent="0.25">
      <c r="D2" s="30"/>
      <c r="E2" s="71" t="s">
        <v>121</v>
      </c>
      <c r="F2" s="95" t="s">
        <v>128</v>
      </c>
      <c r="G2" s="96"/>
      <c r="H2" s="96"/>
      <c r="I2" s="97">
        <v>43825</v>
      </c>
      <c r="J2" s="98"/>
    </row>
    <row r="3" spans="1:21" ht="14.1" customHeight="1" x14ac:dyDescent="0.25">
      <c r="D3" s="31"/>
      <c r="E3" s="72" t="s">
        <v>123</v>
      </c>
      <c r="F3" s="69"/>
      <c r="G3" s="69"/>
      <c r="H3" s="69"/>
      <c r="I3" s="69"/>
      <c r="J3" s="70"/>
    </row>
    <row r="4" spans="1:21" ht="14.1" customHeight="1" x14ac:dyDescent="0.25">
      <c r="D4" s="31"/>
      <c r="E4" s="72" t="s">
        <v>122</v>
      </c>
      <c r="F4" s="89" t="s">
        <v>129</v>
      </c>
      <c r="G4" s="90"/>
      <c r="H4" s="90"/>
      <c r="I4" s="99">
        <v>0.3014</v>
      </c>
      <c r="J4" s="100"/>
    </row>
    <row r="5" spans="1:21" ht="14.1" customHeight="1" x14ac:dyDescent="0.25">
      <c r="D5" s="31"/>
      <c r="E5" s="72" t="s">
        <v>125</v>
      </c>
      <c r="F5" s="69"/>
      <c r="G5" s="69"/>
      <c r="H5" s="69"/>
      <c r="I5" s="69"/>
      <c r="J5" s="70"/>
    </row>
    <row r="6" spans="1:21" ht="14.1" customHeight="1" x14ac:dyDescent="0.25">
      <c r="D6" s="32"/>
      <c r="E6" s="73" t="s">
        <v>124</v>
      </c>
      <c r="F6" s="74"/>
      <c r="G6" s="74"/>
      <c r="H6" s="74"/>
      <c r="I6" s="74"/>
      <c r="J6" s="75"/>
    </row>
    <row r="7" spans="1:21" ht="20.100000000000001" customHeight="1" x14ac:dyDescent="0.25">
      <c r="D7" s="47"/>
      <c r="E7" s="34" t="s">
        <v>39</v>
      </c>
      <c r="F7" s="46"/>
      <c r="G7" s="46"/>
      <c r="H7" s="46"/>
      <c r="I7" s="12"/>
      <c r="J7" s="38">
        <v>349011.37</v>
      </c>
      <c r="N7" s="13"/>
    </row>
    <row r="8" spans="1:21" ht="15" customHeight="1" x14ac:dyDescent="0.25">
      <c r="A8" s="35" t="s">
        <v>126</v>
      </c>
      <c r="B8" s="35" t="s">
        <v>127</v>
      </c>
      <c r="D8" s="34" t="s">
        <v>40</v>
      </c>
      <c r="E8" s="36" t="s">
        <v>1</v>
      </c>
      <c r="F8" s="78" t="s">
        <v>113</v>
      </c>
      <c r="G8" s="80" t="s">
        <v>114</v>
      </c>
      <c r="H8" s="82" t="s">
        <v>131</v>
      </c>
      <c r="I8" s="84" t="s">
        <v>115</v>
      </c>
      <c r="J8" s="37">
        <v>77997.55</v>
      </c>
    </row>
    <row r="9" spans="1:21" ht="15" customHeight="1" x14ac:dyDescent="0.25">
      <c r="A9" s="35"/>
      <c r="B9" s="35"/>
      <c r="D9" s="34" t="s">
        <v>42</v>
      </c>
      <c r="E9" s="36" t="s">
        <v>2</v>
      </c>
      <c r="F9" s="79"/>
      <c r="G9" s="81"/>
      <c r="H9" s="83"/>
      <c r="I9" s="85"/>
      <c r="J9" s="37">
        <v>45742.15</v>
      </c>
    </row>
    <row r="10" spans="1:21" ht="15" customHeight="1" x14ac:dyDescent="0.25">
      <c r="A10" s="15" t="s">
        <v>0</v>
      </c>
      <c r="B10" s="15" t="s">
        <v>3</v>
      </c>
      <c r="D10" s="14" t="s">
        <v>43</v>
      </c>
      <c r="E10" s="16" t="s">
        <v>44</v>
      </c>
      <c r="F10" s="17" t="s">
        <v>45</v>
      </c>
      <c r="G10" s="18">
        <v>6</v>
      </c>
      <c r="H10" s="19">
        <v>300.82</v>
      </c>
      <c r="I10" s="18">
        <v>391.49</v>
      </c>
      <c r="J10" s="20">
        <v>2348.94</v>
      </c>
      <c r="Q10" s="9">
        <f>I10/H10</f>
        <v>1.3014094807526095</v>
      </c>
    </row>
    <row r="11" spans="1:21" ht="15" customHeight="1" x14ac:dyDescent="0.25">
      <c r="A11" s="15" t="s">
        <v>0</v>
      </c>
      <c r="B11" s="15" t="s">
        <v>4</v>
      </c>
      <c r="D11" s="14" t="s">
        <v>46</v>
      </c>
      <c r="E11" s="16" t="s">
        <v>47</v>
      </c>
      <c r="F11" s="17" t="s">
        <v>45</v>
      </c>
      <c r="G11" s="18">
        <v>300</v>
      </c>
      <c r="H11" s="19">
        <v>74.08</v>
      </c>
      <c r="I11" s="18">
        <v>96.41</v>
      </c>
      <c r="J11" s="20">
        <v>28923</v>
      </c>
    </row>
    <row r="12" spans="1:21" ht="30" customHeight="1" x14ac:dyDescent="0.25">
      <c r="A12" s="15" t="s">
        <v>5</v>
      </c>
      <c r="B12" s="15" t="s">
        <v>6</v>
      </c>
      <c r="D12" s="14" t="s">
        <v>48</v>
      </c>
      <c r="E12" s="16" t="s">
        <v>49</v>
      </c>
      <c r="F12" s="17" t="s">
        <v>50</v>
      </c>
      <c r="G12" s="18">
        <v>3</v>
      </c>
      <c r="H12" s="19">
        <v>878.68</v>
      </c>
      <c r="I12" s="18">
        <v>1143.51</v>
      </c>
      <c r="J12" s="20">
        <v>3430.53</v>
      </c>
    </row>
    <row r="13" spans="1:21" ht="15" customHeight="1" x14ac:dyDescent="0.25">
      <c r="A13" s="15" t="s">
        <v>5</v>
      </c>
      <c r="B13" s="15" t="s">
        <v>7</v>
      </c>
      <c r="D13" s="14" t="s">
        <v>51</v>
      </c>
      <c r="E13" s="16" t="s">
        <v>52</v>
      </c>
      <c r="F13" s="17" t="s">
        <v>50</v>
      </c>
      <c r="G13" s="18">
        <v>3</v>
      </c>
      <c r="H13" s="19">
        <v>652.79999999999995</v>
      </c>
      <c r="I13" s="18">
        <v>849.55</v>
      </c>
      <c r="J13" s="20">
        <v>2548.65</v>
      </c>
    </row>
    <row r="14" spans="1:21" ht="30" customHeight="1" x14ac:dyDescent="0.25">
      <c r="A14" s="15" t="s">
        <v>5</v>
      </c>
      <c r="B14" s="15" t="s">
        <v>8</v>
      </c>
      <c r="D14" s="14" t="s">
        <v>53</v>
      </c>
      <c r="E14" s="16" t="s">
        <v>54</v>
      </c>
      <c r="F14" s="17" t="s">
        <v>50</v>
      </c>
      <c r="G14" s="18">
        <v>3</v>
      </c>
      <c r="H14" s="19">
        <v>734.8</v>
      </c>
      <c r="I14" s="18">
        <v>956.27</v>
      </c>
      <c r="J14" s="20">
        <v>2868.81</v>
      </c>
    </row>
    <row r="15" spans="1:21" ht="15" customHeight="1" x14ac:dyDescent="0.25">
      <c r="A15" s="15" t="s">
        <v>5</v>
      </c>
      <c r="B15" s="15" t="s">
        <v>9</v>
      </c>
      <c r="D15" s="14" t="s">
        <v>55</v>
      </c>
      <c r="E15" s="16" t="s">
        <v>56</v>
      </c>
      <c r="F15" s="17" t="s">
        <v>50</v>
      </c>
      <c r="G15" s="18">
        <v>3</v>
      </c>
      <c r="H15" s="19">
        <v>515</v>
      </c>
      <c r="I15" s="18">
        <v>670.22</v>
      </c>
      <c r="J15" s="20">
        <v>2010.66</v>
      </c>
      <c r="U15" s="66">
        <v>498638.09</v>
      </c>
    </row>
    <row r="16" spans="1:21" ht="30" customHeight="1" x14ac:dyDescent="0.25">
      <c r="A16" s="15" t="s">
        <v>5</v>
      </c>
      <c r="B16" s="15" t="s">
        <v>10</v>
      </c>
      <c r="D16" s="14" t="s">
        <v>57</v>
      </c>
      <c r="E16" s="16" t="s">
        <v>58</v>
      </c>
      <c r="F16" s="17" t="s">
        <v>59</v>
      </c>
      <c r="G16" s="18">
        <v>3</v>
      </c>
      <c r="H16" s="19">
        <v>680</v>
      </c>
      <c r="I16" s="18">
        <v>884.95</v>
      </c>
      <c r="J16" s="20">
        <v>2654.85</v>
      </c>
      <c r="U16" s="66">
        <f>83324.29*1.248</f>
        <v>103988.71391999999</v>
      </c>
    </row>
    <row r="17" spans="1:21" ht="15" customHeight="1" x14ac:dyDescent="0.25">
      <c r="A17" s="15" t="s">
        <v>5</v>
      </c>
      <c r="B17" s="15" t="s">
        <v>11</v>
      </c>
      <c r="D17" s="14" t="s">
        <v>60</v>
      </c>
      <c r="E17" s="16" t="s">
        <v>61</v>
      </c>
      <c r="F17" s="17" t="s">
        <v>62</v>
      </c>
      <c r="G17" s="18">
        <v>1</v>
      </c>
      <c r="H17" s="19">
        <v>213.79</v>
      </c>
      <c r="I17" s="18">
        <v>278.23</v>
      </c>
      <c r="J17" s="20">
        <v>278.23</v>
      </c>
    </row>
    <row r="18" spans="1:21" ht="15" customHeight="1" x14ac:dyDescent="0.25">
      <c r="A18" s="15" t="s">
        <v>5</v>
      </c>
      <c r="B18" s="15" t="s">
        <v>12</v>
      </c>
      <c r="D18" s="14" t="s">
        <v>63</v>
      </c>
      <c r="E18" s="16" t="s">
        <v>64</v>
      </c>
      <c r="F18" s="17" t="s">
        <v>62</v>
      </c>
      <c r="G18" s="18">
        <v>1</v>
      </c>
      <c r="H18" s="21">
        <v>521.35</v>
      </c>
      <c r="I18" s="18">
        <v>678.48</v>
      </c>
      <c r="J18" s="20">
        <v>678.48</v>
      </c>
    </row>
    <row r="19" spans="1:21" ht="15" customHeight="1" x14ac:dyDescent="0.25">
      <c r="A19" s="35"/>
      <c r="B19" s="35"/>
      <c r="D19" s="34" t="s">
        <v>65</v>
      </c>
      <c r="E19" s="36" t="s">
        <v>13</v>
      </c>
      <c r="F19" s="39" t="s">
        <v>41</v>
      </c>
      <c r="G19" s="10">
        <v>0</v>
      </c>
      <c r="H19" s="40"/>
      <c r="I19" s="10">
        <v>0</v>
      </c>
      <c r="J19" s="37">
        <v>32255.4</v>
      </c>
      <c r="U19" s="66">
        <f>SUM(U15:U18)</f>
        <v>602626.80391999998</v>
      </c>
    </row>
    <row r="20" spans="1:21" ht="27" customHeight="1" x14ac:dyDescent="0.25">
      <c r="A20" s="15" t="s">
        <v>5</v>
      </c>
      <c r="B20" s="15" t="s">
        <v>14</v>
      </c>
      <c r="D20" s="14" t="s">
        <v>66</v>
      </c>
      <c r="E20" s="16" t="s">
        <v>67</v>
      </c>
      <c r="F20" s="17" t="s">
        <v>68</v>
      </c>
      <c r="G20" s="18">
        <v>200</v>
      </c>
      <c r="H20" s="19">
        <v>83.8</v>
      </c>
      <c r="I20" s="18">
        <v>109.06</v>
      </c>
      <c r="J20" s="20">
        <v>21812</v>
      </c>
    </row>
    <row r="21" spans="1:21" ht="27" customHeight="1" x14ac:dyDescent="0.25">
      <c r="A21" s="15" t="s">
        <v>5</v>
      </c>
      <c r="B21" s="15" t="s">
        <v>15</v>
      </c>
      <c r="D21" s="14" t="s">
        <v>69</v>
      </c>
      <c r="E21" s="16" t="s">
        <v>70</v>
      </c>
      <c r="F21" s="17" t="s">
        <v>68</v>
      </c>
      <c r="G21" s="18">
        <v>60</v>
      </c>
      <c r="H21" s="19">
        <v>57.95</v>
      </c>
      <c r="I21" s="18">
        <v>75.42</v>
      </c>
      <c r="J21" s="20">
        <v>4525.2</v>
      </c>
    </row>
    <row r="22" spans="1:21" ht="27" customHeight="1" x14ac:dyDescent="0.25">
      <c r="A22" s="15" t="s">
        <v>5</v>
      </c>
      <c r="B22" s="15" t="s">
        <v>16</v>
      </c>
      <c r="D22" s="14" t="s">
        <v>71</v>
      </c>
      <c r="E22" s="16" t="s">
        <v>72</v>
      </c>
      <c r="F22" s="17" t="s">
        <v>45</v>
      </c>
      <c r="G22" s="18">
        <v>50</v>
      </c>
      <c r="H22" s="19">
        <v>13.44</v>
      </c>
      <c r="I22" s="18">
        <v>17.489999999999998</v>
      </c>
      <c r="J22" s="20">
        <v>874.5</v>
      </c>
    </row>
    <row r="23" spans="1:21" ht="27" customHeight="1" x14ac:dyDescent="0.25">
      <c r="A23" s="15" t="s">
        <v>5</v>
      </c>
      <c r="B23" s="15" t="s">
        <v>17</v>
      </c>
      <c r="D23" s="14" t="s">
        <v>73</v>
      </c>
      <c r="E23" s="16" t="s">
        <v>74</v>
      </c>
      <c r="F23" s="17" t="s">
        <v>45</v>
      </c>
      <c r="G23" s="18">
        <v>50</v>
      </c>
      <c r="H23" s="19">
        <v>8.3699999999999992</v>
      </c>
      <c r="I23" s="18">
        <v>10.89</v>
      </c>
      <c r="J23" s="20">
        <v>544.5</v>
      </c>
    </row>
    <row r="24" spans="1:21" ht="27" customHeight="1" x14ac:dyDescent="0.25">
      <c r="A24" s="15" t="s">
        <v>5</v>
      </c>
      <c r="B24" s="15" t="s">
        <v>18</v>
      </c>
      <c r="D24" s="14" t="s">
        <v>75</v>
      </c>
      <c r="E24" s="16" t="s">
        <v>76</v>
      </c>
      <c r="F24" s="17" t="s">
        <v>45</v>
      </c>
      <c r="G24" s="18">
        <v>320</v>
      </c>
      <c r="H24" s="21">
        <v>10.8</v>
      </c>
      <c r="I24" s="18">
        <v>14.06</v>
      </c>
      <c r="J24" s="20">
        <v>4499.2</v>
      </c>
    </row>
    <row r="25" spans="1:21" ht="15" customHeight="1" x14ac:dyDescent="0.25">
      <c r="A25" s="35"/>
      <c r="B25" s="35"/>
      <c r="D25" s="34" t="s">
        <v>77</v>
      </c>
      <c r="E25" s="36" t="s">
        <v>19</v>
      </c>
      <c r="F25" s="39" t="s">
        <v>41</v>
      </c>
      <c r="G25" s="10">
        <v>0</v>
      </c>
      <c r="H25" s="41"/>
      <c r="I25" s="10">
        <v>0</v>
      </c>
      <c r="J25" s="11">
        <v>60345.3</v>
      </c>
    </row>
    <row r="26" spans="1:21" ht="15" customHeight="1" x14ac:dyDescent="0.25">
      <c r="A26" s="15"/>
      <c r="B26" s="15"/>
      <c r="D26" s="14" t="s">
        <v>78</v>
      </c>
      <c r="E26" s="16" t="s">
        <v>20</v>
      </c>
      <c r="F26" s="17" t="s">
        <v>41</v>
      </c>
      <c r="G26" s="18">
        <v>0</v>
      </c>
      <c r="H26" s="21"/>
      <c r="I26" s="18">
        <v>0</v>
      </c>
      <c r="J26" s="20">
        <v>60345.3</v>
      </c>
    </row>
    <row r="27" spans="1:21" ht="60" customHeight="1" x14ac:dyDescent="0.25">
      <c r="A27" s="15" t="s">
        <v>0</v>
      </c>
      <c r="B27" s="15" t="s">
        <v>21</v>
      </c>
      <c r="D27" s="14" t="s">
        <v>79</v>
      </c>
      <c r="E27" s="16" t="s">
        <v>80</v>
      </c>
      <c r="F27" s="17" t="s">
        <v>45</v>
      </c>
      <c r="G27" s="18">
        <v>250</v>
      </c>
      <c r="H27" s="21">
        <v>176.86</v>
      </c>
      <c r="I27" s="18">
        <v>230.17</v>
      </c>
      <c r="J27" s="20">
        <v>57542.5</v>
      </c>
    </row>
    <row r="28" spans="1:21" ht="15" customHeight="1" x14ac:dyDescent="0.25">
      <c r="A28" s="15" t="s">
        <v>5</v>
      </c>
      <c r="B28" s="15" t="s">
        <v>22</v>
      </c>
      <c r="D28" s="14" t="s">
        <v>81</v>
      </c>
      <c r="E28" s="16" t="s">
        <v>82</v>
      </c>
      <c r="F28" s="17" t="s">
        <v>83</v>
      </c>
      <c r="G28" s="18">
        <v>140</v>
      </c>
      <c r="H28" s="21">
        <v>15.38</v>
      </c>
      <c r="I28" s="18">
        <v>20.02</v>
      </c>
      <c r="J28" s="20">
        <v>2802.8</v>
      </c>
    </row>
    <row r="29" spans="1:21" ht="15" customHeight="1" x14ac:dyDescent="0.25">
      <c r="D29" s="1"/>
      <c r="E29" s="4"/>
      <c r="F29" s="5"/>
      <c r="G29" s="2"/>
      <c r="H29" s="6"/>
      <c r="I29" s="2"/>
      <c r="J29" s="3"/>
    </row>
    <row r="30" spans="1:21" ht="15" customHeight="1" x14ac:dyDescent="0.25">
      <c r="D30" s="1"/>
      <c r="E30" s="4"/>
      <c r="F30" s="5"/>
      <c r="G30" s="2"/>
      <c r="H30" s="6"/>
      <c r="I30" s="2"/>
      <c r="J30" s="3"/>
    </row>
    <row r="31" spans="1:21" ht="14.1" customHeight="1" x14ac:dyDescent="0.25">
      <c r="D31" s="48"/>
      <c r="E31" s="86" t="s">
        <v>121</v>
      </c>
      <c r="F31" s="87"/>
      <c r="G31" s="87"/>
      <c r="H31" s="87"/>
      <c r="I31" s="87"/>
      <c r="J31" s="88"/>
    </row>
    <row r="32" spans="1:21" ht="14.1" customHeight="1" x14ac:dyDescent="0.25">
      <c r="D32" s="52"/>
      <c r="E32" s="89" t="s">
        <v>123</v>
      </c>
      <c r="F32" s="90"/>
      <c r="G32" s="90"/>
      <c r="H32" s="90"/>
      <c r="I32" s="90"/>
      <c r="J32" s="91"/>
    </row>
    <row r="33" spans="1:10" ht="14.1" customHeight="1" x14ac:dyDescent="0.25">
      <c r="D33" s="52"/>
      <c r="E33" s="89" t="s">
        <v>122</v>
      </c>
      <c r="F33" s="90"/>
      <c r="G33" s="90"/>
      <c r="H33" s="90"/>
      <c r="I33" s="90"/>
      <c r="J33" s="91"/>
    </row>
    <row r="34" spans="1:10" ht="14.1" customHeight="1" x14ac:dyDescent="0.25">
      <c r="D34" s="52"/>
      <c r="E34" s="89" t="s">
        <v>125</v>
      </c>
      <c r="F34" s="90"/>
      <c r="G34" s="90"/>
      <c r="H34" s="90"/>
      <c r="I34" s="90"/>
      <c r="J34" s="91"/>
    </row>
    <row r="35" spans="1:10" ht="14.1" customHeight="1" x14ac:dyDescent="0.25">
      <c r="D35" s="53"/>
      <c r="E35" s="92" t="s">
        <v>124</v>
      </c>
      <c r="F35" s="93"/>
      <c r="G35" s="93"/>
      <c r="H35" s="93"/>
      <c r="I35" s="93"/>
      <c r="J35" s="94"/>
    </row>
    <row r="36" spans="1:10" ht="15" customHeight="1" x14ac:dyDescent="0.25">
      <c r="A36" s="35" t="s">
        <v>126</v>
      </c>
      <c r="B36" s="35" t="s">
        <v>127</v>
      </c>
      <c r="D36" s="49" t="s">
        <v>84</v>
      </c>
      <c r="E36" s="50" t="s">
        <v>23</v>
      </c>
      <c r="F36" s="78" t="s">
        <v>113</v>
      </c>
      <c r="G36" s="80" t="s">
        <v>114</v>
      </c>
      <c r="H36" s="82" t="s">
        <v>131</v>
      </c>
      <c r="I36" s="80" t="s">
        <v>115</v>
      </c>
      <c r="J36" s="51">
        <v>34355.82</v>
      </c>
    </row>
    <row r="37" spans="1:10" ht="15" customHeight="1" x14ac:dyDescent="0.25">
      <c r="A37" s="35"/>
      <c r="B37" s="42"/>
      <c r="D37" s="34" t="s">
        <v>85</v>
      </c>
      <c r="E37" s="36" t="s">
        <v>23</v>
      </c>
      <c r="F37" s="79"/>
      <c r="G37" s="81"/>
      <c r="H37" s="83"/>
      <c r="I37" s="81"/>
      <c r="J37" s="37">
        <v>34355.82</v>
      </c>
    </row>
    <row r="38" spans="1:10" ht="30" customHeight="1" x14ac:dyDescent="0.25">
      <c r="A38" s="15" t="s">
        <v>5</v>
      </c>
      <c r="B38" s="22" t="s">
        <v>24</v>
      </c>
      <c r="D38" s="14" t="s">
        <v>86</v>
      </c>
      <c r="E38" s="16" t="s">
        <v>87</v>
      </c>
      <c r="F38" s="17" t="s">
        <v>83</v>
      </c>
      <c r="G38" s="57">
        <v>115</v>
      </c>
      <c r="H38" s="58">
        <v>34.44</v>
      </c>
      <c r="I38" s="57">
        <v>44.82</v>
      </c>
      <c r="J38" s="57">
        <v>5154.3</v>
      </c>
    </row>
    <row r="39" spans="1:10" ht="15" customHeight="1" x14ac:dyDescent="0.25">
      <c r="A39" s="15" t="s">
        <v>5</v>
      </c>
      <c r="B39" s="22" t="s">
        <v>25</v>
      </c>
      <c r="D39" s="14" t="s">
        <v>88</v>
      </c>
      <c r="E39" s="16" t="s">
        <v>89</v>
      </c>
      <c r="F39" s="17" t="s">
        <v>68</v>
      </c>
      <c r="G39" s="57">
        <v>52</v>
      </c>
      <c r="H39" s="58">
        <v>60.21</v>
      </c>
      <c r="I39" s="57">
        <v>78.36</v>
      </c>
      <c r="J39" s="57">
        <v>4074.72</v>
      </c>
    </row>
    <row r="40" spans="1:10" ht="30" customHeight="1" x14ac:dyDescent="0.25">
      <c r="A40" s="15" t="s">
        <v>5</v>
      </c>
      <c r="B40" s="15" t="s">
        <v>26</v>
      </c>
      <c r="D40" s="14" t="s">
        <v>90</v>
      </c>
      <c r="E40" s="16" t="s">
        <v>91</v>
      </c>
      <c r="F40" s="17" t="s">
        <v>62</v>
      </c>
      <c r="G40" s="57">
        <v>10</v>
      </c>
      <c r="H40" s="59">
        <v>1930.75</v>
      </c>
      <c r="I40" s="57">
        <v>2512.6799999999998</v>
      </c>
      <c r="J40" s="57">
        <v>25126.799999999999</v>
      </c>
    </row>
    <row r="41" spans="1:10" ht="15" customHeight="1" x14ac:dyDescent="0.25">
      <c r="A41" s="35"/>
      <c r="B41" s="35"/>
      <c r="D41" s="34" t="s">
        <v>92</v>
      </c>
      <c r="E41" s="36" t="s">
        <v>27</v>
      </c>
      <c r="F41" s="39" t="s">
        <v>41</v>
      </c>
      <c r="G41" s="60">
        <v>0</v>
      </c>
      <c r="H41" s="61"/>
      <c r="I41" s="60">
        <v>0</v>
      </c>
      <c r="J41" s="60">
        <v>8030.1</v>
      </c>
    </row>
    <row r="42" spans="1:10" ht="15" customHeight="1" x14ac:dyDescent="0.25">
      <c r="A42" s="15" t="s">
        <v>0</v>
      </c>
      <c r="B42" s="22"/>
      <c r="D42" s="14" t="s">
        <v>93</v>
      </c>
      <c r="E42" s="16" t="s">
        <v>28</v>
      </c>
      <c r="F42" s="17" t="s">
        <v>41</v>
      </c>
      <c r="G42" s="57">
        <v>0</v>
      </c>
      <c r="H42" s="59"/>
      <c r="I42" s="57">
        <v>0</v>
      </c>
      <c r="J42" s="57">
        <v>8030.1</v>
      </c>
    </row>
    <row r="43" spans="1:10" ht="30" customHeight="1" x14ac:dyDescent="0.25">
      <c r="A43" s="15" t="s">
        <v>5</v>
      </c>
      <c r="B43" s="15" t="s">
        <v>29</v>
      </c>
      <c r="D43" s="14" t="s">
        <v>94</v>
      </c>
      <c r="E43" s="16" t="s">
        <v>95</v>
      </c>
      <c r="F43" s="17" t="s">
        <v>45</v>
      </c>
      <c r="G43" s="57">
        <v>710</v>
      </c>
      <c r="H43" s="59">
        <v>8.69</v>
      </c>
      <c r="I43" s="57">
        <v>11.31</v>
      </c>
      <c r="J43" s="57">
        <v>8030.1</v>
      </c>
    </row>
    <row r="44" spans="1:10" ht="15" customHeight="1" x14ac:dyDescent="0.25">
      <c r="A44" s="35"/>
      <c r="B44" s="35"/>
      <c r="D44" s="34" t="s">
        <v>96</v>
      </c>
      <c r="E44" s="36" t="s">
        <v>30</v>
      </c>
      <c r="F44" s="39" t="s">
        <v>41</v>
      </c>
      <c r="G44" s="60">
        <v>0</v>
      </c>
      <c r="H44" s="61"/>
      <c r="I44" s="60">
        <v>0</v>
      </c>
      <c r="J44" s="60">
        <v>137205.9</v>
      </c>
    </row>
    <row r="45" spans="1:10" ht="15" customHeight="1" x14ac:dyDescent="0.25">
      <c r="A45" s="15" t="s">
        <v>0</v>
      </c>
      <c r="B45" s="22"/>
      <c r="D45" s="14" t="s">
        <v>97</v>
      </c>
      <c r="E45" s="16" t="s">
        <v>31</v>
      </c>
      <c r="F45" s="17" t="s">
        <v>41</v>
      </c>
      <c r="G45" s="57">
        <v>0</v>
      </c>
      <c r="H45" s="59"/>
      <c r="I45" s="57">
        <v>0</v>
      </c>
      <c r="J45" s="57">
        <v>137205.9</v>
      </c>
    </row>
    <row r="46" spans="1:10" ht="30" customHeight="1" x14ac:dyDescent="0.25">
      <c r="A46" s="15" t="s">
        <v>5</v>
      </c>
      <c r="B46" s="15" t="s">
        <v>32</v>
      </c>
      <c r="D46" s="14" t="s">
        <v>98</v>
      </c>
      <c r="E46" s="16" t="s">
        <v>99</v>
      </c>
      <c r="F46" s="17" t="s">
        <v>45</v>
      </c>
      <c r="G46" s="57">
        <v>1150</v>
      </c>
      <c r="H46" s="59">
        <v>60.82</v>
      </c>
      <c r="I46" s="57">
        <v>79.150000000000006</v>
      </c>
      <c r="J46" s="57">
        <v>91022.5</v>
      </c>
    </row>
    <row r="47" spans="1:10" ht="30" customHeight="1" x14ac:dyDescent="0.25">
      <c r="A47" s="15" t="s">
        <v>0</v>
      </c>
      <c r="B47" s="22" t="s">
        <v>33</v>
      </c>
      <c r="D47" s="14" t="s">
        <v>100</v>
      </c>
      <c r="E47" s="16" t="s">
        <v>101</v>
      </c>
      <c r="F47" s="17" t="s">
        <v>83</v>
      </c>
      <c r="G47" s="57">
        <v>395</v>
      </c>
      <c r="H47" s="59">
        <v>39.020000000000003</v>
      </c>
      <c r="I47" s="57">
        <v>50.78</v>
      </c>
      <c r="J47" s="57">
        <v>20058.099999999999</v>
      </c>
    </row>
    <row r="48" spans="1:10" ht="30" customHeight="1" x14ac:dyDescent="0.25">
      <c r="A48" s="15" t="s">
        <v>5</v>
      </c>
      <c r="B48" s="15" t="s">
        <v>34</v>
      </c>
      <c r="D48" s="14" t="s">
        <v>102</v>
      </c>
      <c r="E48" s="16" t="s">
        <v>103</v>
      </c>
      <c r="F48" s="17" t="s">
        <v>83</v>
      </c>
      <c r="G48" s="62">
        <v>395</v>
      </c>
      <c r="H48" s="63">
        <v>50.82</v>
      </c>
      <c r="I48" s="62">
        <v>66.14</v>
      </c>
      <c r="J48" s="64">
        <v>26125.3</v>
      </c>
    </row>
    <row r="49" spans="1:11" ht="15" customHeight="1" x14ac:dyDescent="0.25">
      <c r="A49" s="35" t="s">
        <v>0</v>
      </c>
      <c r="B49" s="35"/>
      <c r="D49" s="34" t="s">
        <v>104</v>
      </c>
      <c r="E49" s="36" t="s">
        <v>35</v>
      </c>
      <c r="F49" s="39" t="s">
        <v>41</v>
      </c>
      <c r="G49" s="60">
        <v>0</v>
      </c>
      <c r="H49" s="61"/>
      <c r="I49" s="60">
        <v>0</v>
      </c>
      <c r="J49" s="60">
        <v>31077.3</v>
      </c>
    </row>
    <row r="50" spans="1:11" ht="15" customHeight="1" x14ac:dyDescent="0.25">
      <c r="A50" s="15"/>
      <c r="B50" s="22"/>
      <c r="D50" s="14" t="s">
        <v>105</v>
      </c>
      <c r="E50" s="16" t="s">
        <v>112</v>
      </c>
      <c r="F50" s="17" t="s">
        <v>41</v>
      </c>
      <c r="G50" s="57">
        <v>0</v>
      </c>
      <c r="H50" s="59"/>
      <c r="I50" s="57">
        <v>0</v>
      </c>
      <c r="J50" s="57">
        <v>31077.3</v>
      </c>
    </row>
    <row r="51" spans="1:11" ht="30" customHeight="1" x14ac:dyDescent="0.25">
      <c r="A51" s="15" t="s">
        <v>5</v>
      </c>
      <c r="B51" s="22" t="s">
        <v>36</v>
      </c>
      <c r="D51" s="14" t="s">
        <v>106</v>
      </c>
      <c r="E51" s="16" t="s">
        <v>107</v>
      </c>
      <c r="F51" s="17" t="s">
        <v>45</v>
      </c>
      <c r="G51" s="57">
        <v>1550</v>
      </c>
      <c r="H51" s="59">
        <v>15.1</v>
      </c>
      <c r="I51" s="57">
        <v>19.649999999999999</v>
      </c>
      <c r="J51" s="57">
        <v>30457.5</v>
      </c>
    </row>
    <row r="52" spans="1:11" ht="15" customHeight="1" x14ac:dyDescent="0.25">
      <c r="A52" s="15" t="s">
        <v>5</v>
      </c>
      <c r="B52" s="22" t="s">
        <v>37</v>
      </c>
      <c r="D52" s="14" t="s">
        <v>108</v>
      </c>
      <c r="E52" s="16" t="s">
        <v>109</v>
      </c>
      <c r="F52" s="17" t="s">
        <v>62</v>
      </c>
      <c r="G52" s="57">
        <v>15</v>
      </c>
      <c r="H52" s="59">
        <v>22.8</v>
      </c>
      <c r="I52" s="57">
        <v>29.67</v>
      </c>
      <c r="J52" s="57">
        <v>445.05</v>
      </c>
    </row>
    <row r="53" spans="1:11" ht="30" customHeight="1" x14ac:dyDescent="0.25">
      <c r="A53" s="23" t="s">
        <v>5</v>
      </c>
      <c r="B53" s="23" t="s">
        <v>38</v>
      </c>
      <c r="D53" s="23" t="s">
        <v>110</v>
      </c>
      <c r="E53" s="55" t="s">
        <v>111</v>
      </c>
      <c r="F53" s="54" t="s">
        <v>62</v>
      </c>
      <c r="G53" s="56">
        <v>15</v>
      </c>
      <c r="H53" s="65">
        <v>8.9499999999999993</v>
      </c>
      <c r="I53" s="65">
        <v>11.65</v>
      </c>
      <c r="J53" s="65">
        <v>174.75</v>
      </c>
    </row>
    <row r="54" spans="1:11" ht="15" customHeight="1" x14ac:dyDescent="0.25">
      <c r="D54" s="9"/>
      <c r="E54" s="9"/>
    </row>
    <row r="55" spans="1:11" ht="15" customHeight="1" x14ac:dyDescent="0.25">
      <c r="D55" s="27" t="s">
        <v>116</v>
      </c>
      <c r="E55" s="77"/>
      <c r="F55" s="77"/>
      <c r="G55" s="77"/>
      <c r="H55" s="77"/>
      <c r="I55" s="77"/>
      <c r="J55" s="77"/>
      <c r="K55" s="28"/>
    </row>
    <row r="56" spans="1:11" ht="15" customHeight="1" x14ac:dyDescent="0.25">
      <c r="D56" s="9"/>
      <c r="E56" s="77"/>
      <c r="F56" s="77"/>
      <c r="G56" s="77"/>
      <c r="H56" s="77"/>
      <c r="I56" s="77"/>
      <c r="J56" s="77"/>
    </row>
    <row r="57" spans="1:11" ht="15" customHeight="1" x14ac:dyDescent="0.25">
      <c r="D57" s="67" t="str">
        <f>Import.Município</f>
        <v>POUSO ALEGRE</v>
      </c>
      <c r="E57" s="9"/>
      <c r="F57" s="43"/>
      <c r="G57" s="43"/>
      <c r="H57" s="43"/>
      <c r="I57" s="43"/>
      <c r="J57" s="44"/>
    </row>
    <row r="58" spans="1:11" ht="15" customHeight="1" x14ac:dyDescent="0.25">
      <c r="D58" s="45" t="s">
        <v>117</v>
      </c>
      <c r="E58" s="9"/>
      <c r="F58" s="26" t="s">
        <v>118</v>
      </c>
      <c r="G58" s="26"/>
      <c r="H58" s="26"/>
      <c r="I58" s="26"/>
    </row>
    <row r="59" spans="1:11" ht="15" customHeight="1" x14ac:dyDescent="0.25">
      <c r="D59" s="33">
        <v>43825</v>
      </c>
      <c r="E59" s="76" t="s">
        <v>132</v>
      </c>
      <c r="F59" s="29" t="s">
        <v>119</v>
      </c>
      <c r="G59" s="24" t="str">
        <f t="array" ref="G59:G60">Import.RespOrçamento</f>
        <v>NEY LOPES PROCÓPIO</v>
      </c>
      <c r="I59" s="25"/>
    </row>
    <row r="60" spans="1:11" ht="15" customHeight="1" x14ac:dyDescent="0.25">
      <c r="D60" s="68" t="s">
        <v>120</v>
      </c>
      <c r="E60" s="76"/>
      <c r="F60" s="29" t="s">
        <v>130</v>
      </c>
      <c r="G60" s="24" t="str">
        <v>2019/D</v>
      </c>
      <c r="H60" s="25"/>
      <c r="I60" s="25"/>
    </row>
    <row r="61" spans="1:11" ht="15" customHeight="1" x14ac:dyDescent="0.25"/>
    <row r="62" spans="1:11" ht="15" customHeight="1" x14ac:dyDescent="0.25"/>
    <row r="63" spans="1:11" ht="15" customHeight="1" x14ac:dyDescent="0.25"/>
    <row r="64" spans="1:1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</sheetData>
  <mergeCells count="19">
    <mergeCell ref="F2:H2"/>
    <mergeCell ref="I2:J2"/>
    <mergeCell ref="I4:J4"/>
    <mergeCell ref="F4:H4"/>
    <mergeCell ref="E59:E60"/>
    <mergeCell ref="E55:J56"/>
    <mergeCell ref="F8:F9"/>
    <mergeCell ref="G8:G9"/>
    <mergeCell ref="H8:H9"/>
    <mergeCell ref="I8:I9"/>
    <mergeCell ref="F36:F37"/>
    <mergeCell ref="G36:G37"/>
    <mergeCell ref="H36:H37"/>
    <mergeCell ref="I36:I37"/>
    <mergeCell ref="E31:J31"/>
    <mergeCell ref="E32:J32"/>
    <mergeCell ref="E33:J33"/>
    <mergeCell ref="E34:J34"/>
    <mergeCell ref="E35:J35"/>
  </mergeCells>
  <conditionalFormatting sqref="I8:J8 I7 I10:J30 J9 E7:E15 I38:J52 J36:J37 D8:D52 E36:E40">
    <cfRule type="expression" dxfId="54" priority="65" stopIfTrue="1">
      <formula>#REF!=1</formula>
    </cfRule>
    <cfRule type="expression" dxfId="53" priority="66" stopIfTrue="1">
      <formula>OR(#REF!=0,#REF!=2,#REF!=3,#REF!=4)</formula>
    </cfRule>
  </conditionalFormatting>
  <conditionalFormatting sqref="H24 H40">
    <cfRule type="expression" dxfId="52" priority="67" stopIfTrue="1">
      <formula>#REF!=1</formula>
    </cfRule>
    <cfRule type="expression" dxfId="51" priority="68" stopIfTrue="1">
      <formula>OR(#REF!=0,#REF!=2,#REF!=3,#REF!=4)</formula>
    </cfRule>
    <cfRule type="expression" dxfId="50" priority="69" stopIfTrue="1">
      <formula>AND(TIPOORCAMENTO="Licitado",#REF!&lt;&gt;"L",#REF!&lt;&gt;-1)</formula>
    </cfRule>
  </conditionalFormatting>
  <conditionalFormatting sqref="F8:G8 F10:G30 F38:G52">
    <cfRule type="expression" dxfId="49" priority="70" stopIfTrue="1">
      <formula>#REF!=1</formula>
    </cfRule>
    <cfRule type="expression" dxfId="48" priority="71" stopIfTrue="1">
      <formula>OR(#REF!=0,#REF!=2,#REF!=3,#REF!=4)</formula>
    </cfRule>
  </conditionalFormatting>
  <conditionalFormatting sqref="E16:E24">
    <cfRule type="expression" dxfId="47" priority="57" stopIfTrue="1">
      <formula>#REF!=1</formula>
    </cfRule>
    <cfRule type="expression" dxfId="46" priority="58" stopIfTrue="1">
      <formula>OR(#REF!=0,#REF!=2,#REF!=3,#REF!=4)</formula>
    </cfRule>
  </conditionalFormatting>
  <conditionalFormatting sqref="H18">
    <cfRule type="expression" dxfId="45" priority="59" stopIfTrue="1">
      <formula>#REF!=1</formula>
    </cfRule>
    <cfRule type="expression" dxfId="44" priority="60" stopIfTrue="1">
      <formula>OR(#REF!=0,#REF!=2,#REF!=3,#REF!=4)</formula>
    </cfRule>
    <cfRule type="expression" dxfId="43" priority="61" stopIfTrue="1">
      <formula>AND(TIPOORCAMENTO="Licitado",#REF!&lt;&gt;"L",#REF!&lt;&gt;-1)</formula>
    </cfRule>
  </conditionalFormatting>
  <conditionalFormatting sqref="E25:E30">
    <cfRule type="expression" dxfId="42" priority="49" stopIfTrue="1">
      <formula>#REF!=1</formula>
    </cfRule>
    <cfRule type="expression" dxfId="41" priority="50" stopIfTrue="1">
      <formula>OR(#REF!=0,#REF!=2,#REF!=3,#REF!=4)</formula>
    </cfRule>
  </conditionalFormatting>
  <conditionalFormatting sqref="H25:H30">
    <cfRule type="expression" dxfId="40" priority="51" stopIfTrue="1">
      <formula>#REF!=1</formula>
    </cfRule>
    <cfRule type="expression" dxfId="39" priority="52" stopIfTrue="1">
      <formula>OR(#REF!=0,#REF!=2,#REF!=3,#REF!=4)</formula>
    </cfRule>
    <cfRule type="expression" dxfId="38" priority="53" stopIfTrue="1">
      <formula>AND(TIPOORCAMENTO="Licitado",#REF!&lt;&gt;"L",#REF!&lt;&gt;-1)</formula>
    </cfRule>
  </conditionalFormatting>
  <conditionalFormatting sqref="E41:E49">
    <cfRule type="expression" dxfId="37" priority="41" stopIfTrue="1">
      <formula>#REF!=1</formula>
    </cfRule>
    <cfRule type="expression" dxfId="36" priority="42" stopIfTrue="1">
      <formula>OR(#REF!=0,#REF!=2,#REF!=3,#REF!=4)</formula>
    </cfRule>
  </conditionalFormatting>
  <conditionalFormatting sqref="H41:H49">
    <cfRule type="expression" dxfId="35" priority="43" stopIfTrue="1">
      <formula>#REF!=1</formula>
    </cfRule>
    <cfRule type="expression" dxfId="34" priority="44" stopIfTrue="1">
      <formula>OR(#REF!=0,#REF!=2,#REF!=3,#REF!=4)</formula>
    </cfRule>
    <cfRule type="expression" dxfId="33" priority="45" stopIfTrue="1">
      <formula>AND(TIPOORCAMENTO="Licitado",#REF!&lt;&gt;"L",#REF!&lt;&gt;-1)</formula>
    </cfRule>
  </conditionalFormatting>
  <conditionalFormatting sqref="E50:E52">
    <cfRule type="expression" dxfId="32" priority="33" stopIfTrue="1">
      <formula>#REF!=1</formula>
    </cfRule>
    <cfRule type="expression" dxfId="31" priority="34" stopIfTrue="1">
      <formula>OR(#REF!=0,#REF!=2,#REF!=3,#REF!=4)</formula>
    </cfRule>
  </conditionalFormatting>
  <conditionalFormatting sqref="H50:H52">
    <cfRule type="expression" dxfId="30" priority="35" stopIfTrue="1">
      <formula>#REF!=1</formula>
    </cfRule>
    <cfRule type="expression" dxfId="29" priority="36" stopIfTrue="1">
      <formula>OR(#REF!=0,#REF!=2,#REF!=3,#REF!=4)</formula>
    </cfRule>
    <cfRule type="expression" dxfId="28" priority="37" stopIfTrue="1">
      <formula>AND(TIPOORCAMENTO="Licitado",#REF!&lt;&gt;"L",#REF!&lt;&gt;-1)</formula>
    </cfRule>
  </conditionalFormatting>
  <conditionalFormatting sqref="H10:H15">
    <cfRule type="expression" dxfId="27" priority="30" stopIfTrue="1">
      <formula>#REF!=1</formula>
    </cfRule>
    <cfRule type="expression" dxfId="26" priority="31" stopIfTrue="1">
      <formula>OR(#REF!=0,#REF!=2,#REF!=3,#REF!=4)</formula>
    </cfRule>
  </conditionalFormatting>
  <conditionalFormatting sqref="H16:H17">
    <cfRule type="expression" dxfId="25" priority="28" stopIfTrue="1">
      <formula>#REF!=1</formula>
    </cfRule>
    <cfRule type="expression" dxfId="24" priority="29" stopIfTrue="1">
      <formula>OR(#REF!=0,#REF!=2,#REF!=3,#REF!=4)</formula>
    </cfRule>
  </conditionalFormatting>
  <conditionalFormatting sqref="H19:H23">
    <cfRule type="expression" dxfId="23" priority="26" stopIfTrue="1">
      <formula>#REF!=1</formula>
    </cfRule>
    <cfRule type="expression" dxfId="22" priority="27" stopIfTrue="1">
      <formula>OR(#REF!=0,#REF!=2,#REF!=3,#REF!=4)</formula>
    </cfRule>
  </conditionalFormatting>
  <conditionalFormatting sqref="H38:H39">
    <cfRule type="expression" dxfId="21" priority="24" stopIfTrue="1">
      <formula>#REF!=1</formula>
    </cfRule>
    <cfRule type="expression" dxfId="20" priority="25" stopIfTrue="1">
      <formula>OR(#REF!=0,#REF!=2,#REF!=3,#REF!=4)</formula>
    </cfRule>
  </conditionalFormatting>
  <conditionalFormatting sqref="I36">
    <cfRule type="expression" dxfId="19" priority="17" stopIfTrue="1">
      <formula>#REF!=1</formula>
    </cfRule>
    <cfRule type="expression" dxfId="18" priority="18" stopIfTrue="1">
      <formula>OR(#REF!=0,#REF!=2,#REF!=3,#REF!=4)</formula>
    </cfRule>
  </conditionalFormatting>
  <conditionalFormatting sqref="F36:G36">
    <cfRule type="expression" dxfId="17" priority="22" stopIfTrue="1">
      <formula>#REF!=1</formula>
    </cfRule>
    <cfRule type="expression" dxfId="16" priority="23" stopIfTrue="1">
      <formula>OR(#REF!=0,#REF!=2,#REF!=3,#REF!=4)</formula>
    </cfRule>
  </conditionalFormatting>
  <conditionalFormatting sqref="H8">
    <cfRule type="expression" dxfId="15" priority="15" stopIfTrue="1">
      <formula>#REF!=1</formula>
    </cfRule>
    <cfRule type="expression" dxfId="14" priority="16" stopIfTrue="1">
      <formula>OR(#REF!=0,#REF!=2,#REF!=3,#REF!=4)</formula>
    </cfRule>
  </conditionalFormatting>
  <conditionalFormatting sqref="H36">
    <cfRule type="expression" dxfId="13" priority="13" stopIfTrue="1">
      <formula>#REF!=1</formula>
    </cfRule>
    <cfRule type="expression" dxfId="12" priority="14" stopIfTrue="1">
      <formula>OR(#REF!=0,#REF!=2,#REF!=3,#REF!=4)</formula>
    </cfRule>
  </conditionalFormatting>
  <conditionalFormatting sqref="A8:B15 A25:B28">
    <cfRule type="expression" dxfId="11" priority="11" stopIfTrue="1">
      <formula>#REF!=1</formula>
    </cfRule>
    <cfRule type="expression" dxfId="10" priority="12" stopIfTrue="1">
      <formula>OR(#REF!=0,#REF!=2,#REF!=3,#REF!=4)</formula>
    </cfRule>
  </conditionalFormatting>
  <conditionalFormatting sqref="A16:B24">
    <cfRule type="expression" dxfId="9" priority="9" stopIfTrue="1">
      <formula>#REF!=1</formula>
    </cfRule>
    <cfRule type="expression" dxfId="8" priority="10" stopIfTrue="1">
      <formula>OR(#REF!=0,#REF!=2,#REF!=3,#REF!=4)</formula>
    </cfRule>
  </conditionalFormatting>
  <conditionalFormatting sqref="A37:B40">
    <cfRule type="expression" dxfId="7" priority="7" stopIfTrue="1">
      <formula>#REF!=1</formula>
    </cfRule>
    <cfRule type="expression" dxfId="6" priority="8" stopIfTrue="1">
      <formula>OR(#REF!=0,#REF!=2,#REF!=3,#REF!=4)</formula>
    </cfRule>
  </conditionalFormatting>
  <conditionalFormatting sqref="A41:B49">
    <cfRule type="expression" dxfId="5" priority="5" stopIfTrue="1">
      <formula>#REF!=1</formula>
    </cfRule>
    <cfRule type="expression" dxfId="4" priority="6" stopIfTrue="1">
      <formula>OR(#REF!=0,#REF!=2,#REF!=3,#REF!=4)</formula>
    </cfRule>
  </conditionalFormatting>
  <conditionalFormatting sqref="A50:B52">
    <cfRule type="expression" dxfId="3" priority="3" stopIfTrue="1">
      <formula>#REF!=1</formula>
    </cfRule>
    <cfRule type="expression" dxfId="2" priority="4" stopIfTrue="1">
      <formula>OR(#REF!=0,#REF!=2,#REF!=3,#REF!=4)</formula>
    </cfRule>
  </conditionalFormatting>
  <conditionalFormatting sqref="A36:B36">
    <cfRule type="expression" dxfId="1" priority="1" stopIfTrue="1">
      <formula>#REF!=1</formula>
    </cfRule>
    <cfRule type="expression" dxfId="0" priority="2" stopIfTrue="1">
      <formula>OR(#REF!=0,#REF!=2,#REF!=3,#REF!=4)</formula>
    </cfRule>
  </conditionalFormatting>
  <dataValidations disablePrompts="1" count="4">
    <dataValidation allowBlank="1" showInputMessage="1" showErrorMessage="1" prompt="Para Orçamento Proposto, o Preço Unitário é resultado do produto do Custo Unitário pelo BDI._x000a_Para Orçamento Licitado, deve ser preenchido na Coluna AL." sqref="I7:I8 I10:I30 I38:I52 H36:I36 H8"/>
    <dataValidation allowBlank="1" showInputMessage="1" showErrorMessage="1" prompt="A entrada de quantidades é feita na coluna AJ se acompanhamento por BM, ou na aba &quot;Memória de Cálculo/PLQ&quot; se acompanhamento por PLE." sqref="G8 G10:G30 G38:G52 G36"/>
    <dataValidation type="decimal" operator="greaterThan" allowBlank="1" showErrorMessage="1" error="Apenas números decimais maiores que zero." sqref="H38:H52 H10:H30">
      <formula1>0</formula1>
      <formula2>0</formula2>
    </dataValidation>
    <dataValidation type="list" allowBlank="1" sqref="A8:A28 A36:A52">
      <formula1>"SINAPI,SINAPI-I,SICRO,Composição,Cotação"</formula1>
      <formula2>0</formula2>
    </dataValidation>
  </dataValidations>
  <pageMargins left="0.51181102362204722" right="0.51181102362204722" top="0.78740157480314965" bottom="0.78740157480314965" header="0.31496062992125984" footer="0.31496062992125984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 LOPES PROCOPIO</dc:creator>
  <cp:lastModifiedBy>DANIELA LUIZA ZANATTA</cp:lastModifiedBy>
  <cp:lastPrinted>2020-01-22T10:49:15Z</cp:lastPrinted>
  <dcterms:created xsi:type="dcterms:W3CDTF">2019-12-26T16:49:06Z</dcterms:created>
  <dcterms:modified xsi:type="dcterms:W3CDTF">2020-02-20T18:30:44Z</dcterms:modified>
</cp:coreProperties>
</file>